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FAPE MASTER\KATARA\WEPAGE\2021\"/>
    </mc:Choice>
  </mc:AlternateContent>
  <xr:revisionPtr revIDLastSave="0" documentId="13_ncr:1_{097BD4A5-1178-4E7D-9B51-64F64F832E46}" xr6:coauthVersionLast="47" xr6:coauthVersionMax="47" xr10:uidLastSave="{00000000-0000-0000-0000-000000000000}"/>
  <bookViews>
    <workbookView xWindow="-120" yWindow="-120" windowWidth="29040" windowHeight="15840" xr2:uid="{9488ED02-44A2-4320-BC1B-D9D3FA3876CC}"/>
  </bookViews>
  <sheets>
    <sheet name="PRECA" sheetId="1" r:id="rId1"/>
    <sheet name="Hoja1" sheetId="2" r:id="rId2"/>
  </sheets>
  <definedNames>
    <definedName name="_xlnm.Print_Area" localSheetId="0">PRECA!$A$1:$C$50</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C36" i="1"/>
  <c r="C35" i="1"/>
  <c r="C34" i="1"/>
  <c r="C29" i="1"/>
  <c r="C21" i="1"/>
  <c r="C33" i="1"/>
  <c r="C32" i="1"/>
  <c r="C31" i="1"/>
  <c r="C28" i="1"/>
  <c r="C20" i="1"/>
  <c r="C19" i="1"/>
  <c r="C18" i="1"/>
  <c r="C17" i="1"/>
  <c r="C12" i="1"/>
  <c r="C23" i="1"/>
  <c r="C30" i="1" l="1"/>
  <c r="C27" i="1" l="1"/>
  <c r="C16" i="1"/>
  <c r="C15" i="1"/>
  <c r="C14" i="1"/>
  <c r="C13" i="1"/>
  <c r="C25" i="1"/>
  <c r="C24" i="1"/>
  <c r="C11" i="1" l="1"/>
  <c r="C8" i="1"/>
  <c r="C26" i="1"/>
  <c r="C22" i="1" s="1"/>
  <c r="B8" i="1" l="1"/>
  <c r="B39" i="1" s="1"/>
  <c r="B40" i="1" l="1"/>
  <c r="B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Arq. Katara</author>
    <author>usuario</author>
  </authors>
  <commentList>
    <comment ref="B5" authorId="0" shapeId="0" xr:uid="{2A6FDB76-4617-4214-9C0D-648AC110E58F}">
      <text>
        <r>
          <rPr>
            <b/>
            <sz val="9"/>
            <color indexed="81"/>
            <rFont val="Tahoma"/>
            <family val="2"/>
          </rPr>
          <t xml:space="preserve">Arq. Katara:
</t>
        </r>
        <r>
          <rPr>
            <sz val="9"/>
            <color indexed="81"/>
            <rFont val="Tahoma"/>
            <family val="2"/>
          </rPr>
          <t>Introduzca el monto autorizado que le indicaron en las oficinas de INFONAVIT</t>
        </r>
      </text>
    </comment>
    <comment ref="B7" authorId="0" shapeId="0" xr:uid="{91DD51FA-4083-4809-A131-9F44C61FB2CB}">
      <text>
        <r>
          <rPr>
            <b/>
            <sz val="9"/>
            <color indexed="81"/>
            <rFont val="Tahoma"/>
            <family val="2"/>
          </rPr>
          <t>Arq. Katara:</t>
        </r>
        <r>
          <rPr>
            <sz val="9"/>
            <color indexed="81"/>
            <rFont val="Tahoma"/>
            <family val="2"/>
          </rPr>
          <t xml:space="preserve">
Multiplique los lados de su terreno. 
</t>
        </r>
        <r>
          <rPr>
            <b/>
            <sz val="9"/>
            <color indexed="81"/>
            <rFont val="Tahoma"/>
            <family val="2"/>
          </rPr>
          <t xml:space="preserve">Ejemplo: </t>
        </r>
        <r>
          <rPr>
            <sz val="9"/>
            <color indexed="81"/>
            <rFont val="Tahoma"/>
            <family val="2"/>
          </rPr>
          <t>Terreno de 16 mts de largo por 6.50 mts de ancho= 16x6.50=</t>
        </r>
        <r>
          <rPr>
            <b/>
            <sz val="9"/>
            <color indexed="81"/>
            <rFont val="Tahoma"/>
            <family val="2"/>
          </rPr>
          <t>104 mts2</t>
        </r>
        <r>
          <rPr>
            <sz val="9"/>
            <color indexed="81"/>
            <rFont val="Tahoma"/>
            <family val="2"/>
          </rPr>
          <t xml:space="preserve"> </t>
        </r>
      </text>
    </comment>
    <comment ref="B8" authorId="0" shapeId="0" xr:uid="{98400E76-FDDC-448C-9C91-C9CC23D673B1}">
      <text>
        <r>
          <rPr>
            <b/>
            <sz val="9"/>
            <color indexed="81"/>
            <rFont val="Tahoma"/>
            <family val="2"/>
          </rPr>
          <t>Arq. Katara:</t>
        </r>
        <r>
          <rPr>
            <sz val="9"/>
            <color indexed="81"/>
            <rFont val="Tahoma"/>
            <family val="2"/>
          </rPr>
          <t xml:space="preserve">
Complete las preguntas que se presenta a continuacion y obtendra los metros cuadrados de manera estandar</t>
        </r>
      </text>
    </comment>
    <comment ref="C8" authorId="1" shapeId="0" xr:uid="{D84446E6-8831-4015-ADE3-2D059A361D87}">
      <text>
        <r>
          <rPr>
            <b/>
            <sz val="9"/>
            <color indexed="81"/>
            <rFont val="Tahoma"/>
            <family val="2"/>
          </rPr>
          <t>usuario:</t>
        </r>
        <r>
          <rPr>
            <sz val="9"/>
            <color indexed="81"/>
            <rFont val="Tahoma"/>
            <family val="2"/>
          </rPr>
          <t xml:space="preserve">
SI ESTA EN ROJO ES PROBABLE QUE ESTE EXCEDIENDO LA OCUPACION QUE PERMITEN LOS REGLAMENTOS
</t>
        </r>
      </text>
    </comment>
    <comment ref="B18" authorId="0" shapeId="0" xr:uid="{F8F990B6-E141-450D-AE67-CF8D04F3F752}">
      <text>
        <r>
          <rPr>
            <b/>
            <sz val="9"/>
            <color indexed="81"/>
            <rFont val="Tahoma"/>
            <family val="2"/>
          </rPr>
          <t>Arq. Katara:</t>
        </r>
        <r>
          <rPr>
            <sz val="9"/>
            <color indexed="81"/>
            <rFont val="Tahoma"/>
            <family val="2"/>
          </rPr>
          <t xml:space="preserve">
Recamaras estandar para camas de tamaño matrimonial</t>
        </r>
      </text>
    </comment>
    <comment ref="B19" authorId="0" shapeId="0" xr:uid="{251F170A-1119-4E4D-98C6-7B1CE6970894}">
      <text>
        <r>
          <rPr>
            <b/>
            <sz val="9"/>
            <color indexed="81"/>
            <rFont val="Tahoma"/>
            <family val="2"/>
          </rPr>
          <t>Arq. Katara:</t>
        </r>
        <r>
          <rPr>
            <sz val="9"/>
            <color indexed="81"/>
            <rFont val="Tahoma"/>
            <family val="2"/>
          </rPr>
          <t xml:space="preserve">
Baño con 1 wc, 1 lavabo y 1 ducha</t>
        </r>
      </text>
    </comment>
    <comment ref="B20" authorId="0" shapeId="0" xr:uid="{06203004-B93F-44A3-BF8C-058421ED0F84}">
      <text>
        <r>
          <rPr>
            <b/>
            <sz val="9"/>
            <color indexed="81"/>
            <rFont val="Tahoma"/>
            <family val="2"/>
          </rPr>
          <t>Arq. Katara:</t>
        </r>
        <r>
          <rPr>
            <sz val="9"/>
            <color indexed="81"/>
            <rFont val="Tahoma"/>
            <family val="2"/>
          </rPr>
          <t xml:space="preserve">
Baño con 1 wc y 1 lavabo</t>
        </r>
      </text>
    </comment>
    <comment ref="B23" authorId="0" shapeId="0" xr:uid="{8A1AFFA8-CDF6-45DB-B8C4-BA7B3EF2E2A1}">
      <text>
        <r>
          <rPr>
            <b/>
            <sz val="9"/>
            <color indexed="81"/>
            <rFont val="Tahoma"/>
            <family val="2"/>
          </rPr>
          <t>Arq. Katara:</t>
        </r>
        <r>
          <rPr>
            <sz val="9"/>
            <color indexed="81"/>
            <rFont val="Tahoma"/>
            <family val="2"/>
          </rPr>
          <t xml:space="preserve">
Recamaras estandar para camas de tamaño matrimonial</t>
        </r>
      </text>
    </comment>
    <comment ref="B24" authorId="0" shapeId="0" xr:uid="{D3A0EDA5-C126-476D-AEC3-2A02F0636A36}">
      <text>
        <r>
          <rPr>
            <b/>
            <sz val="9"/>
            <color indexed="81"/>
            <rFont val="Tahoma"/>
            <family val="2"/>
          </rPr>
          <t>Arq. Katara:</t>
        </r>
        <r>
          <rPr>
            <sz val="9"/>
            <color indexed="81"/>
            <rFont val="Tahoma"/>
            <family val="2"/>
          </rPr>
          <t xml:space="preserve">
Recamara principal estandar para cama king size</t>
        </r>
      </text>
    </comment>
    <comment ref="B25" authorId="0" shapeId="0" xr:uid="{DAD008AC-FDB8-4D63-8880-2989B54AC607}">
      <text>
        <r>
          <rPr>
            <b/>
            <sz val="9"/>
            <color indexed="81"/>
            <rFont val="Tahoma"/>
            <family val="2"/>
          </rPr>
          <t>Arq. Katara:</t>
        </r>
        <r>
          <rPr>
            <sz val="9"/>
            <color indexed="81"/>
            <rFont val="Tahoma"/>
            <family val="2"/>
          </rPr>
          <t xml:space="preserve">
Baño con 1 wc, 1 lavabo y 1 ducha</t>
        </r>
      </text>
    </comment>
    <comment ref="B26" authorId="0" shapeId="0" xr:uid="{6937ACA2-3CD2-4691-82E2-94C98378FB47}">
      <text>
        <r>
          <rPr>
            <b/>
            <sz val="9"/>
            <color indexed="81"/>
            <rFont val="Tahoma"/>
            <family val="2"/>
          </rPr>
          <t>Arq. Katara:</t>
        </r>
        <r>
          <rPr>
            <sz val="9"/>
            <color indexed="81"/>
            <rFont val="Tahoma"/>
            <family val="2"/>
          </rPr>
          <t xml:space="preserve">
Baño con 1 wc y 1 lavabo</t>
        </r>
      </text>
    </comment>
    <comment ref="B31" authorId="0" shapeId="0" xr:uid="{D43576C7-5DE4-4A87-819B-27B46CFEA28E}">
      <text>
        <r>
          <rPr>
            <b/>
            <sz val="9"/>
            <color indexed="81"/>
            <rFont val="Tahoma"/>
            <family val="2"/>
          </rPr>
          <t>Arq. Katara:</t>
        </r>
        <r>
          <rPr>
            <sz val="9"/>
            <color indexed="81"/>
            <rFont val="Tahoma"/>
            <family val="2"/>
          </rPr>
          <t xml:space="preserve">
Recamaras estandar para camas de tamaño matrimonial</t>
        </r>
      </text>
    </comment>
    <comment ref="B32" authorId="0" shapeId="0" xr:uid="{A4455D3E-BDB7-4C90-A895-D4C3AC6FDAC0}">
      <text>
        <r>
          <rPr>
            <b/>
            <sz val="9"/>
            <color indexed="81"/>
            <rFont val="Tahoma"/>
            <family val="2"/>
          </rPr>
          <t>Arq. Katara:</t>
        </r>
        <r>
          <rPr>
            <sz val="9"/>
            <color indexed="81"/>
            <rFont val="Tahoma"/>
            <family val="2"/>
          </rPr>
          <t xml:space="preserve">
Recamara principal estandar para cama king size</t>
        </r>
      </text>
    </comment>
    <comment ref="B33" authorId="0" shapeId="0" xr:uid="{19DC3ECF-F0B7-4786-A8BC-CCFD939E8DCE}">
      <text>
        <r>
          <rPr>
            <b/>
            <sz val="9"/>
            <color indexed="81"/>
            <rFont val="Tahoma"/>
            <family val="2"/>
          </rPr>
          <t>Arq. Katara:</t>
        </r>
        <r>
          <rPr>
            <sz val="9"/>
            <color indexed="81"/>
            <rFont val="Tahoma"/>
            <family val="2"/>
          </rPr>
          <t xml:space="preserve">
Baño con 1 wc, 1 lavabo y 1 ducha</t>
        </r>
      </text>
    </comment>
    <comment ref="B34" authorId="0" shapeId="0" xr:uid="{18714117-0E91-43BC-A8AC-45D89C5C7316}">
      <text>
        <r>
          <rPr>
            <b/>
            <sz val="9"/>
            <color indexed="81"/>
            <rFont val="Tahoma"/>
            <family val="2"/>
          </rPr>
          <t>Arq. Katara:</t>
        </r>
        <r>
          <rPr>
            <sz val="9"/>
            <color indexed="81"/>
            <rFont val="Tahoma"/>
            <family val="2"/>
          </rPr>
          <t xml:space="preserve">
Baño con 1 wc y 1 lavabo</t>
        </r>
      </text>
    </comment>
  </commentList>
</comments>
</file>

<file path=xl/sharedStrings.xml><?xml version="1.0" encoding="utf-8"?>
<sst xmlns="http://schemas.openxmlformats.org/spreadsheetml/2006/main" count="55" uniqueCount="46">
  <si>
    <t>METROS CUADRADOS DE TERRENO</t>
  </si>
  <si>
    <t>METROS CUADRADOS DE CONSTRUCCION</t>
  </si>
  <si>
    <t>OBSERVACIONES</t>
  </si>
  <si>
    <t>DESCRIPCION</t>
  </si>
  <si>
    <t>UNIDAD</t>
  </si>
  <si>
    <t>No. RECAMARAS</t>
  </si>
  <si>
    <t>No. DE BAÑOS COMPLETOS</t>
  </si>
  <si>
    <t xml:space="preserve">No. DE 1/2 BAÑOS </t>
  </si>
  <si>
    <t>COCINA</t>
  </si>
  <si>
    <t>CUARTO DE LAVADO</t>
  </si>
  <si>
    <t xml:space="preserve">SALA </t>
  </si>
  <si>
    <t>COMEDOR</t>
  </si>
  <si>
    <t>SALA DE TV</t>
  </si>
  <si>
    <t>PRECALIFICACION CON ACABADOS TIPO MEDIO</t>
  </si>
  <si>
    <t>PRECALIFICACION CON ACABADOS ECONOMICOS</t>
  </si>
  <si>
    <t>ESPACIO</t>
  </si>
  <si>
    <t>CANTIDAD</t>
  </si>
  <si>
    <t>METROS CUADRADOS</t>
  </si>
  <si>
    <t>COCHERA PARA CUANTOS AUTOS</t>
  </si>
  <si>
    <t>TIPOS DE ACABADO</t>
  </si>
  <si>
    <t>TIPO LUJO</t>
  </si>
  <si>
    <t xml:space="preserve">TIPO MEDIO </t>
  </si>
  <si>
    <t xml:space="preserve">TIPO ECONOMICO </t>
  </si>
  <si>
    <t>REC. PRINCIPAL CON VESTIDOR</t>
  </si>
  <si>
    <t>MONTO DE CREDITO Y/ O PRESUPUESTO</t>
  </si>
  <si>
    <t>INLUYE: PISOS DE MARMOL, GRANITO EN COCINA Y PLANCHAS DE MARMOL EN LAVABOS, PISOS DE CERAMICA TIPO MADERA PARA TERRAZAS Y BALCONES, TEMPLADO EN BAÑO PRINCIPAL, LAMINADOS EN RECAMARAS, CLOSETS Y VESTIDORES COMPLETOS CON JALADERAS CROMADAS, MUEBLES DE BAÑO MARCA DICA CON GRADO ECOLOGICO, ESTUFA Y CAMPANA. AREA DE ASADOR Y BANCA EN ROOF GARDEN</t>
  </si>
  <si>
    <t xml:space="preserve">INCLUYE: PISOS DE CERAMICA TIPO MARMOL, FORMAICA EN AREA DE COCINA, CERAMICA EN PLANCHAS DE BAÑO.  LAMINADOS EN RECAMARAS, CLOSET Y VESTIDORES COMPLETOS. MUEBLES DE BAÑO MARCA DICA. ESTUFA Y CAMPANA. SIN TERRAZA EN JARDIN, NI AREA DE BANCA Y ASADOR EN ROOF GARDEN </t>
  </si>
  <si>
    <t>INCLUYE: PISO DE CERAMICA ECONOMICA DE 1ERA EN BAÑOS, COCINA EN MAMPOSTERIA, LAVABOS DE PEDESTAL, SIN CANCELES EN BAÑOS PISO VINILICO EN RECAMARA, SIN CLOSETS NI VESTIDOR. MUEBLES DE BAÑO MARCA MARATHON. SIN ESTUFA, NI CAMPANA, NI PINTURA DE MUROS</t>
  </si>
  <si>
    <r>
      <rPr>
        <b/>
        <sz val="11"/>
        <color theme="1"/>
        <rFont val="Calibri"/>
        <family val="2"/>
        <scheme val="minor"/>
      </rPr>
      <t>NOTA:</t>
    </r>
    <r>
      <rPr>
        <sz val="11"/>
        <color theme="1"/>
        <rFont val="Calibri"/>
        <family val="2"/>
        <scheme val="minor"/>
      </rPr>
      <t xml:space="preserve"> Todos los tipos de acabados incluyen trabajos de obra civil, lamparas de tipo LED, calentador solar e instalacion de muebles sanitarios y de gas.</t>
    </r>
  </si>
  <si>
    <t>FORMATO DE PRECALIFICACION KATARA3</t>
  </si>
  <si>
    <t>PLANTA BAJA</t>
  </si>
  <si>
    <t>CUARTO MAQUINAS</t>
  </si>
  <si>
    <t>PLANTA ALTA</t>
  </si>
  <si>
    <t>No. RECAMARAS PB</t>
  </si>
  <si>
    <t>No. DE BAÑOS COMPLETOS PB</t>
  </si>
  <si>
    <t>CLOSET DE BLANCOS</t>
  </si>
  <si>
    <t>TERRAZA</t>
  </si>
  <si>
    <t>PORCENTAJE OCUPACION AREA DESPLANTE</t>
  </si>
  <si>
    <t>PRECALIFICACION CON ACABADOS TIPO LUJO</t>
  </si>
  <si>
    <t>REVISA TU PRESUPUESTO PARA CONSTRUCCIÓN</t>
  </si>
  <si>
    <t>ROOF O 2 DA PLANTA</t>
  </si>
  <si>
    <r>
      <rPr>
        <b/>
        <sz val="11"/>
        <color theme="1"/>
        <rFont val="Calibri"/>
        <family val="2"/>
        <scheme val="minor"/>
      </rPr>
      <t>NOTA:</t>
    </r>
    <r>
      <rPr>
        <sz val="11"/>
        <color theme="1"/>
        <rFont val="Calibri"/>
        <family val="2"/>
        <scheme val="minor"/>
      </rPr>
      <t xml:space="preserve"> Ninguno de los presupuesto incluye el costo de estudios preliminares, director responsable de obra permisos, tramites ante el ayuntamiento. Este monto varia de acuerdo a la ubicación del terreno</t>
    </r>
  </si>
  <si>
    <r>
      <rPr>
        <b/>
        <sz val="11"/>
        <color theme="1"/>
        <rFont val="Calibri"/>
        <family val="2"/>
        <scheme val="minor"/>
      </rPr>
      <t>NOTA:</t>
    </r>
    <r>
      <rPr>
        <sz val="11"/>
        <color theme="1"/>
        <rFont val="Calibri"/>
        <family val="2"/>
        <scheme val="minor"/>
      </rPr>
      <t xml:space="preserve"> Los metros cuadrados reflejados en esta precalificacion son de acuerdo a medidas minimas a estandar de construccion, si ud requiere espacios de mayor tamaño, aumentara el monto de su cotizacion; de igual forma cualquier amenidad o espacio especial puede aumentar el costo.</t>
    </r>
  </si>
  <si>
    <t>SI LOS MONTOS DE ANTEPRESUPUESTO ESTAN EN ROJO, REVISA LA CANTIDAD DE CREDITO O PRESUPUESTO A ASIGNAR</t>
  </si>
  <si>
    <t>INSTRUCCIONES:  LLENA LOS ESPACIOS EN AMARILLO Y DEJA QUE LA TABLA HAGA EL RESTO. ES IMPORTANTE LLENAR TODOS LOS DATOS PARA QUE LA TABLA FUNCIONE</t>
  </si>
  <si>
    <t>PONER EL CREDITO QUE TENGA O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</si>
</sst>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8"/>
      <color theme="1"/>
      <name val="Calibri"/>
      <family val="2"/>
      <scheme val="minor"/>
    </font>
    <font>
      <b/>
      <sz val="12"/>
      <color theme="0"/>
      <name val="Calibri"/>
      <family val="2"/>
      <scheme val="minor"/>
    </font>
    <font>
      <sz val="11"/>
      <color rgb="FFFF0000"/>
      <name val="Calibri"/>
      <family val="2"/>
      <scheme val="minor"/>
    </font>
    <font>
      <sz val="11"/>
      <color theme="0"/>
      <name val="Calibri"/>
      <family val="2"/>
      <scheme val="minor"/>
    </font>
    <font>
      <b/>
      <i/>
      <sz val="11"/>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sz val="18"/>
      <color rgb="FFFF0000"/>
      <name val="Calibri"/>
      <family val="2"/>
      <scheme val="minor"/>
    </font>
    <font>
      <sz val="18"/>
      <color rgb="FFFF0000"/>
      <name val="Calibri"/>
      <family val="2"/>
      <scheme val="minor"/>
    </font>
    <font>
      <sz val="16"/>
      <color theme="1"/>
      <name val="Calibri"/>
      <family val="2"/>
      <scheme val="minor"/>
    </font>
    <font>
      <b/>
      <i/>
      <sz val="16"/>
      <color theme="1"/>
      <name val="Calibri"/>
      <family val="2"/>
      <scheme val="minor"/>
    </font>
  </fonts>
  <fills count="8">
    <fill>
      <patternFill patternType="none"/>
    </fill>
    <fill>
      <patternFill patternType="gray125"/>
    </fill>
    <fill>
      <patternFill patternType="solid">
        <fgColor theme="4"/>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0" fillId="0" borderId="0" xfId="0" applyProtection="1">
      <protection locked="0"/>
    </xf>
    <xf numFmtId="44" fontId="10" fillId="3" borderId="11" xfId="1" applyFont="1" applyFill="1" applyBorder="1" applyAlignment="1" applyProtection="1">
      <alignment horizontal="center" vertical="center"/>
      <protection locked="0"/>
    </xf>
    <xf numFmtId="0" fontId="11" fillId="0" borderId="12" xfId="0" applyFont="1" applyBorder="1" applyAlignment="1" applyProtection="1">
      <alignment horizontal="center" vertical="center" wrapText="1"/>
      <protection locked="0"/>
    </xf>
    <xf numFmtId="0" fontId="11" fillId="0" borderId="0" xfId="0" applyFont="1" applyProtection="1">
      <protection locked="0"/>
    </xf>
    <xf numFmtId="0" fontId="10" fillId="0" borderId="0" xfId="0" applyFont="1" applyAlignment="1" applyProtection="1">
      <alignment vertical="center"/>
      <protection locked="0"/>
    </xf>
    <xf numFmtId="44" fontId="10" fillId="0" borderId="0" xfId="1" applyFont="1" applyAlignment="1" applyProtection="1">
      <alignment horizontal="center" vertical="center"/>
      <protection locked="0"/>
    </xf>
    <xf numFmtId="0" fontId="11" fillId="0" borderId="0" xfId="0" applyFont="1" applyAlignment="1" applyProtection="1">
      <alignment horizontal="center" vertical="center" wrapText="1"/>
      <protection locked="0"/>
    </xf>
    <xf numFmtId="2" fontId="10" fillId="3" borderId="3" xfId="0" applyNumberFormat="1" applyFont="1" applyFill="1" applyBorder="1" applyAlignment="1" applyProtection="1">
      <alignment horizontal="center" vertical="center"/>
      <protection locked="0"/>
    </xf>
    <xf numFmtId="9" fontId="10" fillId="6" borderId="9" xfId="2" applyFont="1" applyFill="1" applyBorder="1" applyAlignment="1" applyProtection="1">
      <alignment horizontal="center" vertical="center"/>
      <protection locked="0"/>
    </xf>
    <xf numFmtId="0" fontId="2" fillId="0" borderId="0" xfId="0" applyFont="1" applyProtection="1">
      <protection locked="0"/>
    </xf>
    <xf numFmtId="2" fontId="0" fillId="0" borderId="0" xfId="0" applyNumberFormat="1" applyProtection="1">
      <protection locked="0"/>
    </xf>
    <xf numFmtId="9" fontId="0" fillId="0" borderId="0" xfId="2" applyFont="1" applyAlignment="1" applyProtection="1">
      <alignment horizontal="center" vertical="center"/>
      <protection locked="0"/>
    </xf>
    <xf numFmtId="0" fontId="15" fillId="0" borderId="0" xfId="0" applyFont="1" applyProtection="1">
      <protection locked="0"/>
    </xf>
    <xf numFmtId="0" fontId="11" fillId="3" borderId="0" xfId="0" applyFont="1" applyFill="1" applyAlignment="1" applyProtection="1">
      <alignment horizontal="center"/>
      <protection locked="0"/>
    </xf>
    <xf numFmtId="0" fontId="10" fillId="5" borderId="0" xfId="0" applyFont="1" applyFill="1" applyAlignment="1" applyProtection="1">
      <alignment horizontal="center"/>
      <protection locked="0"/>
    </xf>
    <xf numFmtId="0" fontId="9" fillId="7" borderId="7" xfId="0" applyFont="1" applyFill="1" applyBorder="1" applyAlignment="1" applyProtection="1">
      <alignment horizontal="center" vertical="center"/>
      <protection locked="0"/>
    </xf>
    <xf numFmtId="0" fontId="9" fillId="7" borderId="8" xfId="0" applyFont="1" applyFill="1" applyBorder="1" applyAlignment="1" applyProtection="1">
      <alignment horizontal="center" vertical="center"/>
      <protection locked="0"/>
    </xf>
    <xf numFmtId="0" fontId="9" fillId="7" borderId="9"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0" fillId="0" borderId="0" xfId="0" applyFill="1" applyProtection="1">
      <protection locked="0"/>
    </xf>
    <xf numFmtId="0" fontId="12" fillId="5" borderId="1" xfId="0" applyFont="1" applyFill="1" applyBorder="1" applyAlignment="1" applyProtection="1">
      <alignment horizontal="center"/>
    </xf>
    <xf numFmtId="0" fontId="2" fillId="5" borderId="0" xfId="0" applyFont="1" applyFill="1" applyAlignment="1" applyProtection="1">
      <alignment horizontal="center"/>
    </xf>
    <xf numFmtId="0" fontId="11" fillId="0" borderId="0" xfId="0" applyFont="1" applyProtection="1"/>
    <xf numFmtId="0" fontId="12" fillId="7" borderId="2" xfId="0" applyFont="1" applyFill="1" applyBorder="1" applyAlignment="1" applyProtection="1">
      <alignment horizontal="center"/>
    </xf>
    <xf numFmtId="0" fontId="12" fillId="7" borderId="3" xfId="0" applyFont="1" applyFill="1" applyBorder="1" applyAlignment="1" applyProtection="1">
      <alignment horizontal="center"/>
    </xf>
    <xf numFmtId="0" fontId="12" fillId="7" borderId="4" xfId="0" applyFont="1" applyFill="1" applyBorder="1" applyAlignment="1" applyProtection="1">
      <alignment horizontal="center"/>
    </xf>
    <xf numFmtId="0" fontId="10" fillId="0" borderId="5" xfId="0" applyFont="1" applyBorder="1" applyProtection="1"/>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5"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0" fillId="3" borderId="2"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wrapText="1"/>
    </xf>
    <xf numFmtId="0" fontId="0" fillId="3" borderId="4" xfId="0" applyFont="1" applyFill="1" applyBorder="1" applyAlignment="1" applyProtection="1">
      <alignment horizontal="center" vertical="center" wrapText="1"/>
    </xf>
    <xf numFmtId="0" fontId="0" fillId="3" borderId="5" xfId="0" applyFont="1" applyFill="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0" fillId="3" borderId="6" xfId="0" applyFont="1" applyFill="1" applyBorder="1" applyAlignment="1" applyProtection="1">
      <alignment horizontal="center" vertical="center" wrapText="1"/>
    </xf>
    <xf numFmtId="0" fontId="0" fillId="3" borderId="7" xfId="0" applyFont="1" applyFill="1" applyBorder="1" applyAlignment="1" applyProtection="1">
      <alignment horizontal="center" vertical="center" wrapText="1"/>
    </xf>
    <xf numFmtId="0" fontId="0" fillId="3" borderId="8" xfId="0" applyFont="1" applyFill="1" applyBorder="1" applyAlignment="1" applyProtection="1">
      <alignment horizontal="center" vertical="center" wrapText="1"/>
    </xf>
    <xf numFmtId="0" fontId="0" fillId="3" borderId="9" xfId="0" applyFont="1" applyFill="1" applyBorder="1" applyAlignment="1" applyProtection="1">
      <alignment horizontal="center" vertical="center" wrapText="1"/>
    </xf>
    <xf numFmtId="0" fontId="10" fillId="0" borderId="10" xfId="0" applyFont="1" applyBorder="1" applyAlignment="1" applyProtection="1">
      <alignment vertical="center"/>
    </xf>
    <xf numFmtId="0" fontId="10" fillId="0" borderId="2" xfId="0" applyFont="1" applyBorder="1" applyProtection="1"/>
    <xf numFmtId="0" fontId="10" fillId="0" borderId="7" xfId="0" applyFont="1" applyBorder="1" applyProtection="1"/>
    <xf numFmtId="0" fontId="10" fillId="6" borderId="4" xfId="0" applyFont="1" applyFill="1" applyBorder="1" applyAlignment="1" applyProtection="1">
      <alignment horizontal="center" vertical="center"/>
    </xf>
    <xf numFmtId="0" fontId="13" fillId="3" borderId="10" xfId="0" applyFont="1" applyFill="1" applyBorder="1" applyAlignment="1" applyProtection="1">
      <alignment horizontal="center" vertical="center" wrapText="1"/>
    </xf>
    <xf numFmtId="0" fontId="14" fillId="3" borderId="11"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wrapText="1"/>
    </xf>
    <xf numFmtId="0" fontId="6" fillId="2" borderId="0" xfId="0" applyFont="1" applyFill="1" applyAlignment="1" applyProtection="1">
      <alignment horizontal="center" vertical="center"/>
    </xf>
    <xf numFmtId="0" fontId="2" fillId="4" borderId="0" xfId="0" applyFont="1" applyFill="1" applyAlignment="1" applyProtection="1">
      <alignment horizontal="center" vertical="center"/>
    </xf>
    <xf numFmtId="164" fontId="11" fillId="0" borderId="0" xfId="0" applyNumberFormat="1" applyFont="1" applyAlignment="1" applyProtection="1">
      <alignment horizontal="center"/>
      <protection hidden="1"/>
    </xf>
    <xf numFmtId="44" fontId="10" fillId="7" borderId="0" xfId="1" applyFont="1" applyFill="1" applyBorder="1" applyAlignment="1" applyProtection="1">
      <alignment horizontal="center"/>
      <protection hidden="1"/>
    </xf>
    <xf numFmtId="44" fontId="10" fillId="7" borderId="6" xfId="1" applyFont="1" applyFill="1" applyBorder="1" applyAlignment="1" applyProtection="1">
      <alignment horizontal="center"/>
      <protection hidden="1"/>
    </xf>
    <xf numFmtId="0" fontId="7" fillId="0" borderId="0" xfId="0" applyFont="1" applyProtection="1">
      <protection locked="0"/>
    </xf>
    <xf numFmtId="0" fontId="0" fillId="0" borderId="0" xfId="0" applyFont="1" applyProtection="1">
      <protection locked="0"/>
    </xf>
    <xf numFmtId="0" fontId="0" fillId="0" borderId="0" xfId="0" applyFont="1" applyFill="1" applyProtection="1">
      <protection locked="0"/>
    </xf>
    <xf numFmtId="44" fontId="0" fillId="0" borderId="0" xfId="1" applyFont="1" applyProtection="1">
      <protection locked="0"/>
    </xf>
    <xf numFmtId="44" fontId="8" fillId="0" borderId="13" xfId="1" applyFont="1" applyFill="1" applyBorder="1" applyProtection="1"/>
    <xf numFmtId="44" fontId="8" fillId="0" borderId="14" xfId="1" applyFont="1" applyFill="1" applyBorder="1" applyProtection="1"/>
    <xf numFmtId="44" fontId="8" fillId="0" borderId="15" xfId="1" applyFont="1" applyFill="1" applyBorder="1" applyProtection="1"/>
    <xf numFmtId="164" fontId="12" fillId="5" borderId="0" xfId="0" applyNumberFormat="1" applyFont="1" applyFill="1" applyAlignment="1" applyProtection="1">
      <alignment horizontal="center"/>
      <protection hidden="1"/>
    </xf>
    <xf numFmtId="0" fontId="16" fillId="5" borderId="0" xfId="0" applyFont="1" applyFill="1" applyAlignment="1" applyProtection="1">
      <alignment horizontal="left"/>
    </xf>
    <xf numFmtId="2" fontId="10" fillId="0" borderId="8" xfId="0" applyNumberFormat="1" applyFont="1" applyBorder="1" applyAlignment="1" applyProtection="1">
      <alignment horizontal="center" vertical="center"/>
      <protection hidden="1"/>
    </xf>
  </cellXfs>
  <cellStyles count="3">
    <cellStyle name="Moneda" xfId="1" builtinId="4"/>
    <cellStyle name="Normal" xfId="0" builtinId="0"/>
    <cellStyle name="Porcentaje" xfId="2" builtinId="5"/>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5A36D-937B-4C60-91F4-EA8788B7B3D2}">
  <sheetPr>
    <pageSetUpPr fitToPage="1"/>
  </sheetPr>
  <dimension ref="A1:C50"/>
  <sheetViews>
    <sheetView tabSelected="1" view="pageBreakPreview" zoomScale="120" zoomScaleNormal="80" zoomScaleSheetLayoutView="120" workbookViewId="0">
      <selection activeCell="C12" sqref="C12"/>
    </sheetView>
  </sheetViews>
  <sheetFormatPr baseColWidth="10" defaultRowHeight="15" x14ac:dyDescent="0.25"/>
  <cols>
    <col min="1" max="1" width="55.5703125" style="1" customWidth="1"/>
    <col min="2" max="2" width="19.5703125" style="1" bestFit="1" customWidth="1"/>
    <col min="3" max="3" width="53.42578125" style="1" customWidth="1"/>
    <col min="4" max="16384" width="11.42578125" style="1"/>
  </cols>
  <sheetData>
    <row r="1" spans="1:3" ht="55.5" customHeight="1" thickBot="1" x14ac:dyDescent="0.3">
      <c r="A1" s="50" t="s">
        <v>44</v>
      </c>
      <c r="B1" s="51"/>
      <c r="C1" s="52"/>
    </row>
    <row r="2" spans="1:3" ht="15.75" x14ac:dyDescent="0.25">
      <c r="A2" s="53" t="s">
        <v>29</v>
      </c>
      <c r="B2" s="53"/>
      <c r="C2" s="53"/>
    </row>
    <row r="3" spans="1:3" x14ac:dyDescent="0.25">
      <c r="A3" s="54" t="s">
        <v>3</v>
      </c>
      <c r="B3" s="54" t="s">
        <v>4</v>
      </c>
      <c r="C3" s="54" t="s">
        <v>2</v>
      </c>
    </row>
    <row r="4" spans="1:3" ht="15.75" thickBot="1" x14ac:dyDescent="0.3">
      <c r="A4" s="54"/>
      <c r="B4" s="54"/>
      <c r="C4" s="54"/>
    </row>
    <row r="5" spans="1:3" s="4" customFormat="1" ht="38.25" thickBot="1" x14ac:dyDescent="0.35">
      <c r="A5" s="46" t="s">
        <v>24</v>
      </c>
      <c r="B5" s="2"/>
      <c r="C5" s="3" t="s">
        <v>45</v>
      </c>
    </row>
    <row r="6" spans="1:3" s="4" customFormat="1" ht="19.5" thickBot="1" x14ac:dyDescent="0.35">
      <c r="A6" s="5"/>
      <c r="B6" s="6"/>
      <c r="C6" s="7"/>
    </row>
    <row r="7" spans="1:3" s="4" customFormat="1" ht="18.75" x14ac:dyDescent="0.3">
      <c r="A7" s="47" t="s">
        <v>0</v>
      </c>
      <c r="B7" s="8">
        <v>0</v>
      </c>
      <c r="C7" s="49" t="s">
        <v>37</v>
      </c>
    </row>
    <row r="8" spans="1:3" s="4" customFormat="1" ht="19.5" thickBot="1" x14ac:dyDescent="0.35">
      <c r="A8" s="48" t="s">
        <v>1</v>
      </c>
      <c r="B8" s="67">
        <f>(C11+C22+C30)*(1+20%)</f>
        <v>0</v>
      </c>
      <c r="C8" s="9" t="e">
        <f>SUM(C12:C21)/B7</f>
        <v>#DIV/0!</v>
      </c>
    </row>
    <row r="9" spans="1:3" x14ac:dyDescent="0.25">
      <c r="A9" s="10"/>
      <c r="B9" s="11"/>
      <c r="C9" s="12"/>
    </row>
    <row r="10" spans="1:3" s="13" customFormat="1" ht="21" x14ac:dyDescent="0.35">
      <c r="A10" s="21" t="s">
        <v>15</v>
      </c>
      <c r="B10" s="21" t="s">
        <v>16</v>
      </c>
      <c r="C10" s="21" t="s">
        <v>17</v>
      </c>
    </row>
    <row r="11" spans="1:3" ht="21" x14ac:dyDescent="0.35">
      <c r="A11" s="66" t="s">
        <v>30</v>
      </c>
      <c r="B11" s="22"/>
      <c r="C11" s="65">
        <f>SUM(C12:C21)</f>
        <v>0</v>
      </c>
    </row>
    <row r="12" spans="1:3" ht="18.75" x14ac:dyDescent="0.3">
      <c r="A12" s="23" t="s">
        <v>8</v>
      </c>
      <c r="B12" s="14">
        <v>0</v>
      </c>
      <c r="C12" s="55">
        <f>B12*(3*3)</f>
        <v>0</v>
      </c>
    </row>
    <row r="13" spans="1:3" ht="18.75" x14ac:dyDescent="0.3">
      <c r="A13" s="23" t="s">
        <v>9</v>
      </c>
      <c r="B13" s="14">
        <v>0</v>
      </c>
      <c r="C13" s="55">
        <f>B13*6</f>
        <v>0</v>
      </c>
    </row>
    <row r="14" spans="1:3" ht="18.75" x14ac:dyDescent="0.3">
      <c r="A14" s="23" t="s">
        <v>18</v>
      </c>
      <c r="B14" s="14">
        <v>0</v>
      </c>
      <c r="C14" s="55">
        <f>B14*12.7</f>
        <v>0</v>
      </c>
    </row>
    <row r="15" spans="1:3" ht="18.75" x14ac:dyDescent="0.3">
      <c r="A15" s="23" t="s">
        <v>10</v>
      </c>
      <c r="B15" s="14">
        <v>0</v>
      </c>
      <c r="C15" s="55">
        <f>B15*18</f>
        <v>0</v>
      </c>
    </row>
    <row r="16" spans="1:3" ht="18.75" x14ac:dyDescent="0.3">
      <c r="A16" s="23" t="s">
        <v>11</v>
      </c>
      <c r="B16" s="14">
        <v>0</v>
      </c>
      <c r="C16" s="55">
        <f>B16*14.5</f>
        <v>0</v>
      </c>
    </row>
    <row r="17" spans="1:3" ht="18.75" x14ac:dyDescent="0.3">
      <c r="A17" s="23" t="s">
        <v>31</v>
      </c>
      <c r="B17" s="14">
        <v>0</v>
      </c>
      <c r="C17" s="55">
        <f>B17*(0.06*1.8)</f>
        <v>0</v>
      </c>
    </row>
    <row r="18" spans="1:3" ht="18.75" x14ac:dyDescent="0.3">
      <c r="A18" s="23" t="s">
        <v>33</v>
      </c>
      <c r="B18" s="14">
        <v>0</v>
      </c>
      <c r="C18" s="55">
        <f>B18*13.45</f>
        <v>0</v>
      </c>
    </row>
    <row r="19" spans="1:3" ht="18.75" x14ac:dyDescent="0.3">
      <c r="A19" s="23" t="s">
        <v>34</v>
      </c>
      <c r="B19" s="14">
        <v>0</v>
      </c>
      <c r="C19" s="55">
        <f>B19*4.2</f>
        <v>0</v>
      </c>
    </row>
    <row r="20" spans="1:3" ht="18.75" x14ac:dyDescent="0.3">
      <c r="A20" s="23" t="s">
        <v>7</v>
      </c>
      <c r="B20" s="14">
        <v>0</v>
      </c>
      <c r="C20" s="55">
        <f>B20*1.9</f>
        <v>0</v>
      </c>
    </row>
    <row r="21" spans="1:3" ht="18.75" x14ac:dyDescent="0.3">
      <c r="A21" s="23" t="s">
        <v>36</v>
      </c>
      <c r="B21" s="14">
        <v>0</v>
      </c>
      <c r="C21" s="55">
        <f>B21*(3*4)</f>
        <v>0</v>
      </c>
    </row>
    <row r="22" spans="1:3" ht="21" x14ac:dyDescent="0.35">
      <c r="A22" s="66" t="s">
        <v>32</v>
      </c>
      <c r="B22" s="15"/>
      <c r="C22" s="65">
        <f>SUM(C23:C29)</f>
        <v>0</v>
      </c>
    </row>
    <row r="23" spans="1:3" ht="18.75" x14ac:dyDescent="0.3">
      <c r="A23" s="23" t="s">
        <v>5</v>
      </c>
      <c r="B23" s="14">
        <v>0</v>
      </c>
      <c r="C23" s="55">
        <f>B23*13.45</f>
        <v>0</v>
      </c>
    </row>
    <row r="24" spans="1:3" ht="18.75" x14ac:dyDescent="0.3">
      <c r="A24" s="23" t="s">
        <v>23</v>
      </c>
      <c r="B24" s="14">
        <v>0</v>
      </c>
      <c r="C24" s="55">
        <f>B24*22.43</f>
        <v>0</v>
      </c>
    </row>
    <row r="25" spans="1:3" ht="18.75" x14ac:dyDescent="0.3">
      <c r="A25" s="23" t="s">
        <v>6</v>
      </c>
      <c r="B25" s="14">
        <v>0</v>
      </c>
      <c r="C25" s="55">
        <f>B25*4.2</f>
        <v>0</v>
      </c>
    </row>
    <row r="26" spans="1:3" ht="18.75" x14ac:dyDescent="0.3">
      <c r="A26" s="23" t="s">
        <v>7</v>
      </c>
      <c r="B26" s="14">
        <v>0</v>
      </c>
      <c r="C26" s="55">
        <f>B26*1.9</f>
        <v>0</v>
      </c>
    </row>
    <row r="27" spans="1:3" ht="18.75" x14ac:dyDescent="0.3">
      <c r="A27" s="23" t="s">
        <v>12</v>
      </c>
      <c r="B27" s="14">
        <v>0</v>
      </c>
      <c r="C27" s="55">
        <f>B27*13.5</f>
        <v>0</v>
      </c>
    </row>
    <row r="28" spans="1:3" ht="18.75" x14ac:dyDescent="0.3">
      <c r="A28" s="23" t="s">
        <v>35</v>
      </c>
      <c r="B28" s="14">
        <v>0</v>
      </c>
      <c r="C28" s="55">
        <f>B28*(0.6*1)</f>
        <v>0</v>
      </c>
    </row>
    <row r="29" spans="1:3" ht="18.75" x14ac:dyDescent="0.3">
      <c r="A29" s="23" t="s">
        <v>36</v>
      </c>
      <c r="B29" s="14">
        <v>0</v>
      </c>
      <c r="C29" s="55">
        <f>B29*(3*4)</f>
        <v>0</v>
      </c>
    </row>
    <row r="30" spans="1:3" ht="21" x14ac:dyDescent="0.35">
      <c r="A30" s="66" t="s">
        <v>40</v>
      </c>
      <c r="B30" s="15"/>
      <c r="C30" s="65">
        <f>SUM(C31:C37)</f>
        <v>0</v>
      </c>
    </row>
    <row r="31" spans="1:3" ht="18.75" x14ac:dyDescent="0.3">
      <c r="A31" s="23" t="s">
        <v>5</v>
      </c>
      <c r="B31" s="14">
        <v>0</v>
      </c>
      <c r="C31" s="55">
        <f>B31*13.45</f>
        <v>0</v>
      </c>
    </row>
    <row r="32" spans="1:3" ht="18.75" x14ac:dyDescent="0.3">
      <c r="A32" s="23" t="s">
        <v>23</v>
      </c>
      <c r="B32" s="14">
        <v>0</v>
      </c>
      <c r="C32" s="55">
        <f>B32*22.43</f>
        <v>0</v>
      </c>
    </row>
    <row r="33" spans="1:3" ht="18.75" x14ac:dyDescent="0.3">
      <c r="A33" s="23" t="s">
        <v>6</v>
      </c>
      <c r="B33" s="14">
        <v>0</v>
      </c>
      <c r="C33" s="55">
        <f>B33*4.2</f>
        <v>0</v>
      </c>
    </row>
    <row r="34" spans="1:3" ht="18.75" x14ac:dyDescent="0.3">
      <c r="A34" s="23" t="s">
        <v>7</v>
      </c>
      <c r="B34" s="14">
        <v>0</v>
      </c>
      <c r="C34" s="55">
        <f>B34*1.9</f>
        <v>0</v>
      </c>
    </row>
    <row r="35" spans="1:3" ht="18.75" x14ac:dyDescent="0.3">
      <c r="A35" s="23" t="s">
        <v>12</v>
      </c>
      <c r="B35" s="14">
        <v>0</v>
      </c>
      <c r="C35" s="55">
        <f>B35*13.5</f>
        <v>0</v>
      </c>
    </row>
    <row r="36" spans="1:3" ht="18.75" x14ac:dyDescent="0.3">
      <c r="A36" s="23" t="s">
        <v>36</v>
      </c>
      <c r="B36" s="14">
        <v>0</v>
      </c>
      <c r="C36" s="55">
        <f>B36*(3*4)</f>
        <v>0</v>
      </c>
    </row>
    <row r="37" spans="1:3" ht="19.5" thickBot="1" x14ac:dyDescent="0.35">
      <c r="A37" s="23" t="s">
        <v>9</v>
      </c>
      <c r="B37" s="14">
        <v>0</v>
      </c>
      <c r="C37" s="55">
        <f>B37*6</f>
        <v>0</v>
      </c>
    </row>
    <row r="38" spans="1:3" ht="21" x14ac:dyDescent="0.35">
      <c r="A38" s="24" t="s">
        <v>39</v>
      </c>
      <c r="B38" s="25"/>
      <c r="C38" s="26"/>
    </row>
    <row r="39" spans="1:3" s="4" customFormat="1" ht="18.75" x14ac:dyDescent="0.3">
      <c r="A39" s="27" t="s">
        <v>38</v>
      </c>
      <c r="B39" s="56">
        <f>$B$8*Hoja1!A1</f>
        <v>0</v>
      </c>
      <c r="C39" s="57"/>
    </row>
    <row r="40" spans="1:3" s="4" customFormat="1" ht="18.75" x14ac:dyDescent="0.3">
      <c r="A40" s="27" t="s">
        <v>13</v>
      </c>
      <c r="B40" s="56">
        <f>$B$8*Hoja1!A2</f>
        <v>0</v>
      </c>
      <c r="C40" s="57"/>
    </row>
    <row r="41" spans="1:3" s="4" customFormat="1" ht="18.75" x14ac:dyDescent="0.3">
      <c r="A41" s="27" t="s">
        <v>14</v>
      </c>
      <c r="B41" s="56">
        <f>$B$8*Hoja1!A3</f>
        <v>0</v>
      </c>
      <c r="C41" s="57"/>
    </row>
    <row r="42" spans="1:3" ht="19.5" customHeight="1" thickBot="1" x14ac:dyDescent="0.3">
      <c r="A42" s="16" t="s">
        <v>43</v>
      </c>
      <c r="B42" s="17"/>
      <c r="C42" s="18"/>
    </row>
    <row r="43" spans="1:3" s="20" customFormat="1" ht="19.5" customHeight="1" thickBot="1" x14ac:dyDescent="0.3">
      <c r="A43" s="19"/>
      <c r="B43" s="19"/>
      <c r="C43" s="19"/>
    </row>
    <row r="44" spans="1:3" x14ac:dyDescent="0.25">
      <c r="A44" s="28" t="s">
        <v>19</v>
      </c>
      <c r="B44" s="29"/>
      <c r="C44" s="30"/>
    </row>
    <row r="45" spans="1:3" ht="105.75" customHeight="1" x14ac:dyDescent="0.25">
      <c r="A45" s="31" t="s">
        <v>20</v>
      </c>
      <c r="B45" s="32" t="s">
        <v>25</v>
      </c>
      <c r="C45" s="33"/>
    </row>
    <row r="46" spans="1:3" ht="87.75" customHeight="1" x14ac:dyDescent="0.25">
      <c r="A46" s="31" t="s">
        <v>21</v>
      </c>
      <c r="B46" s="32" t="s">
        <v>26</v>
      </c>
      <c r="C46" s="33"/>
    </row>
    <row r="47" spans="1:3" ht="88.5" customHeight="1" thickBot="1" x14ac:dyDescent="0.3">
      <c r="A47" s="34" t="s">
        <v>22</v>
      </c>
      <c r="B47" s="35" t="s">
        <v>27</v>
      </c>
      <c r="C47" s="36"/>
    </row>
    <row r="48" spans="1:3" ht="38.25" customHeight="1" x14ac:dyDescent="0.25">
      <c r="A48" s="37" t="s">
        <v>28</v>
      </c>
      <c r="B48" s="38"/>
      <c r="C48" s="39"/>
    </row>
    <row r="49" spans="1:3" ht="53.25" customHeight="1" x14ac:dyDescent="0.25">
      <c r="A49" s="40" t="s">
        <v>42</v>
      </c>
      <c r="B49" s="41"/>
      <c r="C49" s="42"/>
    </row>
    <row r="50" spans="1:3" ht="34.15" customHeight="1" thickBot="1" x14ac:dyDescent="0.3">
      <c r="A50" s="43" t="s">
        <v>41</v>
      </c>
      <c r="B50" s="44"/>
      <c r="C50" s="45"/>
    </row>
  </sheetData>
  <sheetProtection algorithmName="SHA-512" hashValue="wglQVpdWsqJyL9lRP7P7cR9vKvJxGEYHxaXJrFtIiKDuK6AFdP33rCN4ul+ld+CBCM/q8q8vvTkhCzWMLK/LhA==" saltValue="lINqn0daiCJOTGXIfBCJoQ==" spinCount="100000" sheet="1" objects="1" scenarios="1"/>
  <mergeCells count="14">
    <mergeCell ref="B39:C39"/>
    <mergeCell ref="A38:C38"/>
    <mergeCell ref="A42:C42"/>
    <mergeCell ref="A1:C1"/>
    <mergeCell ref="A50:C50"/>
    <mergeCell ref="A49:C49"/>
    <mergeCell ref="B40:C40"/>
    <mergeCell ref="B41:C41"/>
    <mergeCell ref="A2:C2"/>
    <mergeCell ref="A48:C48"/>
    <mergeCell ref="A44:C44"/>
    <mergeCell ref="B45:C45"/>
    <mergeCell ref="B46:C46"/>
    <mergeCell ref="B47:C47"/>
  </mergeCells>
  <conditionalFormatting sqref="B39:B41">
    <cfRule type="cellIs" dxfId="7" priority="6" operator="lessThan">
      <formula>$B$5</formula>
    </cfRule>
    <cfRule type="cellIs" dxfId="6" priority="9" operator="greaterThan">
      <formula>$B$5</formula>
    </cfRule>
  </conditionalFormatting>
  <conditionalFormatting sqref="C8:C9">
    <cfRule type="cellIs" dxfId="3" priority="4" operator="greaterThan">
      <formula>0.7</formula>
    </cfRule>
  </conditionalFormatting>
  <conditionalFormatting sqref="C8">
    <cfRule type="cellIs" dxfId="2" priority="1" operator="greaterThan">
      <formula>0.7</formula>
    </cfRule>
    <cfRule type="cellIs" dxfId="1" priority="2" operator="lessThan">
      <formula>69.999</formula>
    </cfRule>
    <cfRule type="cellIs" dxfId="0" priority="3" operator="lessThan">
      <formula>0.69999</formula>
    </cfRule>
  </conditionalFormatting>
  <pageMargins left="0.7" right="0.7" top="0.75" bottom="0.75" header="0.3" footer="0.3"/>
  <pageSetup scale="70" fitToHeight="0"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9F403-F118-4C26-8CBA-24D39D7A06EC}">
  <dimension ref="A1:AE105"/>
  <sheetViews>
    <sheetView workbookViewId="0">
      <selection activeCell="A2" sqref="A2"/>
    </sheetView>
  </sheetViews>
  <sheetFormatPr baseColWidth="10" defaultRowHeight="15" x14ac:dyDescent="0.25"/>
  <cols>
    <col min="1" max="23" width="11.42578125" style="1"/>
    <col min="24" max="25" width="11.42578125" style="58" customWidth="1"/>
    <col min="26" max="26" width="11.42578125" style="59" customWidth="1"/>
    <col min="27" max="27" width="11.42578125" style="1" customWidth="1"/>
    <col min="28" max="16384" width="11.42578125" style="1"/>
  </cols>
  <sheetData>
    <row r="1" spans="1:1" x14ac:dyDescent="0.25">
      <c r="A1" s="62">
        <v>9000</v>
      </c>
    </row>
    <row r="2" spans="1:1" x14ac:dyDescent="0.25">
      <c r="A2" s="63">
        <v>8200</v>
      </c>
    </row>
    <row r="3" spans="1:1" ht="15.75" thickBot="1" x14ac:dyDescent="0.3">
      <c r="A3" s="64">
        <v>7500</v>
      </c>
    </row>
    <row r="94" spans="27:31" x14ac:dyDescent="0.25">
      <c r="AA94" s="58"/>
      <c r="AB94" s="58"/>
      <c r="AC94" s="58"/>
      <c r="AD94" s="58"/>
      <c r="AE94" s="58"/>
    </row>
    <row r="95" spans="27:31" x14ac:dyDescent="0.25">
      <c r="AA95" s="58"/>
      <c r="AB95" s="58"/>
      <c r="AC95" s="58"/>
      <c r="AD95" s="58"/>
      <c r="AE95" s="58"/>
    </row>
    <row r="96" spans="27:31" x14ac:dyDescent="0.25">
      <c r="AA96" s="58"/>
      <c r="AB96" s="58"/>
      <c r="AC96" s="58"/>
      <c r="AD96" s="58"/>
      <c r="AE96" s="58"/>
    </row>
    <row r="97" spans="26:31" x14ac:dyDescent="0.25">
      <c r="AA97" s="58"/>
      <c r="AB97" s="58"/>
      <c r="AC97" s="58"/>
      <c r="AD97" s="58"/>
      <c r="AE97" s="58"/>
    </row>
    <row r="98" spans="26:31" x14ac:dyDescent="0.25">
      <c r="AA98" s="58"/>
      <c r="AB98" s="58"/>
      <c r="AC98" s="58"/>
      <c r="AD98" s="58"/>
      <c r="AE98" s="58"/>
    </row>
    <row r="99" spans="26:31" x14ac:dyDescent="0.25">
      <c r="Z99" s="60"/>
      <c r="AA99" s="58"/>
      <c r="AB99" s="58"/>
      <c r="AC99" s="58"/>
      <c r="AD99" s="58"/>
      <c r="AE99" s="58"/>
    </row>
    <row r="100" spans="26:31" x14ac:dyDescent="0.25">
      <c r="Z100" s="61"/>
      <c r="AA100" s="58"/>
      <c r="AB100" s="58"/>
      <c r="AC100" s="58"/>
      <c r="AD100" s="58"/>
      <c r="AE100" s="58"/>
    </row>
    <row r="101" spans="26:31" x14ac:dyDescent="0.25">
      <c r="AA101" s="58"/>
      <c r="AB101" s="58"/>
      <c r="AC101" s="58"/>
      <c r="AD101" s="58"/>
      <c r="AE101" s="58"/>
    </row>
    <row r="102" spans="26:31" x14ac:dyDescent="0.25">
      <c r="AA102" s="58"/>
      <c r="AB102" s="58"/>
      <c r="AC102" s="58"/>
      <c r="AD102" s="58"/>
      <c r="AE102" s="58"/>
    </row>
    <row r="103" spans="26:31" x14ac:dyDescent="0.25">
      <c r="AA103" s="58"/>
      <c r="AB103" s="58"/>
      <c r="AC103" s="58"/>
      <c r="AD103" s="58"/>
      <c r="AE103" s="58"/>
    </row>
    <row r="104" spans="26:31" x14ac:dyDescent="0.25">
      <c r="AA104" s="58"/>
      <c r="AB104" s="58"/>
      <c r="AC104" s="58"/>
      <c r="AD104" s="58"/>
      <c r="AE104" s="58"/>
    </row>
    <row r="105" spans="26:31" x14ac:dyDescent="0.25">
      <c r="AA105" s="58"/>
      <c r="AB105" s="58"/>
      <c r="AC105" s="58"/>
      <c r="AD105" s="58"/>
      <c r="AE105" s="58"/>
    </row>
  </sheetData>
  <sheetProtection algorithmName="SHA-512" hashValue="JU2e1WSnzDSOjZWb+XUGunVPMPkhcvKwxoXBj8sgcU+zGyeZ9YnJlYtC722TrMuouCWDUU2N7Uac1QLStszrHQ==" saltValue="IMeD65Nv2Hkki4CfOxq0jg==" spinCount="100000" sheet="1" objects="1" scenarios="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PRECA</vt:lpstr>
      <vt:lpstr>Hoja1</vt:lpstr>
      <vt:lpstr>PRECA!Área_de_impresión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Arq. Katara</dc:creator>
  <cp:lastModifiedBy>usuario</cp:lastModifiedBy>
  <cp:lastPrinted>2021-11-25T20:28:50Z</cp:lastPrinted>
  <dcterms:created xsi:type="dcterms:W3CDTF">2017-09-19T22:48:35Z</dcterms:created>
  <dcterms:modified xsi:type="dcterms:W3CDTF">2021-11-25T22:52:18Z</dcterms:modified>
</cp:coreProperties>
</file>